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dsjett-Fotball-2020" sheetId="1" state="visible" r:id="rId2"/>
    <sheet name="Budsjett Håndball 201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<sst xmlns="http://schemas.openxmlformats.org/spreadsheetml/2006/main" count="95" uniqueCount="86">
  <si>
    <t xml:space="preserve">Budsjett</t>
  </si>
  <si>
    <t xml:space="preserve">Regnskap</t>
  </si>
  <si>
    <t xml:space="preserve">Driftsresultat</t>
  </si>
  <si>
    <t xml:space="preserve">Kommentarer</t>
  </si>
  <si>
    <t xml:space="preserve">Driftsinntekter</t>
  </si>
  <si>
    <t xml:space="preserve">Salgsinntekter</t>
  </si>
  <si>
    <t xml:space="preserve">3200 Salgsinntekt kiosk</t>
  </si>
  <si>
    <t xml:space="preserve">3210 Salgsinntekt toalettpapir/kalendere mv. </t>
  </si>
  <si>
    <t xml:space="preserve">3220 Sponsorinntekter </t>
  </si>
  <si>
    <t xml:space="preserve">3250 Inntekt egne arrangement </t>
  </si>
  <si>
    <t xml:space="preserve">Annen driftsinntekt</t>
  </si>
  <si>
    <t xml:space="preserve">3900 Annen driftsrelatert inntekt </t>
  </si>
  <si>
    <t xml:space="preserve">3920 Medlemskontingent og treningsavgift </t>
  </si>
  <si>
    <t xml:space="preserve">3940 Egenandeler</t>
  </si>
  <si>
    <t xml:space="preserve">3950 Gaver/tilskudd</t>
  </si>
  <si>
    <t xml:space="preserve">3990 Overført fra hovedlag </t>
  </si>
  <si>
    <t xml:space="preserve">Driftskostnader</t>
  </si>
  <si>
    <t xml:space="preserve">Endring i beholdning av varer under tilvirkning og ferdig tilvirkede varer</t>
  </si>
  <si>
    <t xml:space="preserve">4390 Beholdningsendring</t>
  </si>
  <si>
    <t xml:space="preserve">Varekostnad</t>
  </si>
  <si>
    <t xml:space="preserve">4250 Utgifter Egne arrangement</t>
  </si>
  <si>
    <t xml:space="preserve">4300 Innkjøp av varer for videresalg</t>
  </si>
  <si>
    <t xml:space="preserve">Lønnskostnad</t>
  </si>
  <si>
    <t xml:space="preserve">5000 Lønn/trenerhonorar</t>
  </si>
  <si>
    <t xml:space="preserve">5500 Dommerhonorar</t>
  </si>
  <si>
    <t xml:space="preserve">Avskrivning på varige driftsmidler og immaterielle eiendeler</t>
  </si>
  <si>
    <t xml:space="preserve">6000 Avskrivning (avdrag lån) kunstgressbane</t>
  </si>
  <si>
    <t xml:space="preserve">har i 2020 hatt utsettelser på avdrag</t>
  </si>
  <si>
    <t xml:space="preserve">Avskrivning på varige driftsmidler og immaterielle eiendeler </t>
  </si>
  <si>
    <t xml:space="preserve">Annen driftskostnad</t>
  </si>
  <si>
    <t xml:space="preserve">6300 Leie Lokale</t>
  </si>
  <si>
    <t xml:space="preserve">6340 Strøm</t>
  </si>
  <si>
    <t xml:space="preserve">6360 Renhold/renovasjon</t>
  </si>
  <si>
    <t xml:space="preserve">6400 Lei av traktor m/utstyr</t>
  </si>
  <si>
    <t xml:space="preserve">6490 Annen leiekostnad</t>
  </si>
  <si>
    <t xml:space="preserve">6500 Materiell/utstyr</t>
  </si>
  <si>
    <t xml:space="preserve">6590 annet driftsmateriell</t>
  </si>
  <si>
    <t xml:space="preserve">6600 Reparasjon og vedlikehold bygninger</t>
  </si>
  <si>
    <t xml:space="preserve">6610 Vedlikehold fotballbane</t>
  </si>
  <si>
    <t xml:space="preserve">6690 Reparasjon og vedlikehold annet</t>
  </si>
  <si>
    <t xml:space="preserve">6860 Møte, kurs, oppdatering o.l. </t>
  </si>
  <si>
    <t xml:space="preserve">6900 Telefon, internett mv. </t>
  </si>
  <si>
    <t xml:space="preserve">7400 Kontingenter Krets/Forbund</t>
  </si>
  <si>
    <t xml:space="preserve">7405 Lagspåmelding inkl. forsikringer</t>
  </si>
  <si>
    <t xml:space="preserve">7406 Bøter/kampendringer</t>
  </si>
  <si>
    <t xml:space="preserve">7407 Krets-/Sonegrupper</t>
  </si>
  <si>
    <t xml:space="preserve">7410 Stevneutgifter/Cuper </t>
  </si>
  <si>
    <t xml:space="preserve">7500 Forsikringspremie</t>
  </si>
  <si>
    <t xml:space="preserve">7700 Arrangement/Avslutninger mv. </t>
  </si>
  <si>
    <t xml:space="preserve">7770 Bank og kortgebyrer </t>
  </si>
  <si>
    <t xml:space="preserve">7790 Annen kostnad </t>
  </si>
  <si>
    <t xml:space="preserve">Annen driftskostnad </t>
  </si>
  <si>
    <t xml:space="preserve">Driftskostnader </t>
  </si>
  <si>
    <t xml:space="preserve">Driftsresultat </t>
  </si>
  <si>
    <t xml:space="preserve">Finanskostnader</t>
  </si>
  <si>
    <t xml:space="preserve">Annen finanskostnad</t>
  </si>
  <si>
    <t xml:space="preserve">8150 Annen rentekostnad 2 127 129</t>
  </si>
  <si>
    <t xml:space="preserve">8151 Rentekostnad banklån</t>
  </si>
  <si>
    <t xml:space="preserve">8155 Rentekostnad leverandørgjeld</t>
  </si>
  <si>
    <t xml:space="preserve">Netto finansresultat</t>
  </si>
  <si>
    <t xml:space="preserve">Ordinært resultat før skattekostnad</t>
  </si>
  <si>
    <t xml:space="preserve">Ordinært resultat</t>
  </si>
  <si>
    <t xml:space="preserve">Årsresultat</t>
  </si>
  <si>
    <t xml:space="preserve">Budsjett 2019</t>
  </si>
  <si>
    <t xml:space="preserve">Regnskap 2019</t>
  </si>
  <si>
    <t xml:space="preserve">Budsjett 2020</t>
  </si>
  <si>
    <t xml:space="preserve">Antall medlemmer</t>
  </si>
  <si>
    <t xml:space="preserve">antall</t>
  </si>
  <si>
    <t xml:space="preserve">Treningsavigt</t>
  </si>
  <si>
    <t xml:space="preserve">Treningsavgift</t>
  </si>
  <si>
    <t xml:space="preserve">Overføring hovedlag</t>
  </si>
  <si>
    <t xml:space="preserve">Dugnad/turnering</t>
  </si>
  <si>
    <t xml:space="preserve">drakter</t>
  </si>
  <si>
    <t xml:space="preserve">Sponsor</t>
  </si>
  <si>
    <t xml:space="preserve">ballnett</t>
  </si>
  <si>
    <t xml:space="preserve">div materiell</t>
  </si>
  <si>
    <t xml:space="preserve">Sum inntekter</t>
  </si>
  <si>
    <t xml:space="preserve">Dommeravgift</t>
  </si>
  <si>
    <t xml:space="preserve">trenergodtgjørelse</t>
  </si>
  <si>
    <t xml:space="preserve">Håndballforbundet</t>
  </si>
  <si>
    <t xml:space="preserve">Drakter</t>
  </si>
  <si>
    <t xml:space="preserve">baller</t>
  </si>
  <si>
    <t xml:space="preserve">div utstyr</t>
  </si>
  <si>
    <t xml:space="preserve">annet/avslutninger</t>
  </si>
  <si>
    <t xml:space="preserve">Sum utgifter</t>
  </si>
  <si>
    <t xml:space="preserve">Resultat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</si>
</sst>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6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4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6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9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4:G7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ColWidth="10.4921875" defaultRowHeight="15.75" zeroHeight="false" outlineLevelRow="0" outlineLevelCol="0"/>
  <cols>
    <col collapsed="false" customWidth="true" hidden="false" outlineLevel="0" max="1" min="1" style="0" width="64.26"/>
    <col collapsed="false" customWidth="true" hidden="false" outlineLevel="0" max="2" min="2" style="1" width="11"/>
    <col collapsed="false" customWidth="true" hidden="false" outlineLevel="0" max="4" min="3" style="1" width="15.13"/>
    <col collapsed="false" customWidth="true" hidden="false" outlineLevel="0" max="5" min="5" style="0" width="97.51"/>
    <col collapsed="false" customWidth="true" hidden="false" outlineLevel="0" max="8" min="8" style="0" width="5.37"/>
    <col collapsed="false" customWidth="true" hidden="false" outlineLevel="0" max="9" min="9" style="0" width="25.13"/>
  </cols>
  <sheetData>
    <row r="4" customFormat="false" ht="15.75" hidden="false" customHeight="false" outlineLevel="0" collapsed="false">
      <c r="B4" s="1" t="s">
        <v>0</v>
      </c>
      <c r="C4" s="1" t="s">
        <v>1</v>
      </c>
      <c r="D4" s="1" t="s">
        <v>0</v>
      </c>
    </row>
    <row r="5" customFormat="false" ht="15" hidden="false" customHeight="false" outlineLevel="0" collapsed="false">
      <c r="A5" s="2" t="s">
        <v>2</v>
      </c>
      <c r="B5" s="3" t="n">
        <v>2020</v>
      </c>
      <c r="C5" s="3" t="n">
        <v>2020</v>
      </c>
      <c r="D5" s="3" t="n">
        <v>2021</v>
      </c>
      <c r="E5" s="0" t="s">
        <v>3</v>
      </c>
    </row>
    <row r="6" customFormat="false" ht="15.75" hidden="false" customHeight="false" outlineLevel="0" collapsed="false">
      <c r="A6" s="4" t="s">
        <v>4</v>
      </c>
    </row>
    <row r="7" customFormat="false" ht="15.75" hidden="false" customHeight="false" outlineLevel="0" collapsed="false">
      <c r="A7" s="5" t="s">
        <v>5</v>
      </c>
      <c r="F7" s="1"/>
    </row>
    <row r="8" customFormat="false" ht="15.75" hidden="false" customHeight="false" outlineLevel="0" collapsed="false">
      <c r="A8" s="6" t="s">
        <v>6</v>
      </c>
      <c r="B8" s="1" t="n">
        <v>90000</v>
      </c>
      <c r="C8" s="1" t="n">
        <v>401</v>
      </c>
      <c r="D8" s="1" t="n">
        <v>75000</v>
      </c>
      <c r="F8" s="1"/>
    </row>
    <row r="9" customFormat="false" ht="15.75" hidden="false" customHeight="false" outlineLevel="0" collapsed="false">
      <c r="A9" s="6" t="s">
        <v>7</v>
      </c>
      <c r="B9" s="1" t="n">
        <v>80000</v>
      </c>
      <c r="C9" s="1" t="n">
        <v>78450</v>
      </c>
      <c r="D9" s="1" t="n">
        <v>70000</v>
      </c>
    </row>
    <row r="10" customFormat="false" ht="15.75" hidden="false" customHeight="false" outlineLevel="0" collapsed="false">
      <c r="A10" s="6" t="s">
        <v>8</v>
      </c>
      <c r="B10" s="1" t="n">
        <v>70000</v>
      </c>
      <c r="C10" s="1" t="n">
        <v>20000</v>
      </c>
      <c r="D10" s="1" t="n">
        <v>70000</v>
      </c>
    </row>
    <row r="11" customFormat="false" ht="15.75" hidden="false" customHeight="false" outlineLevel="0" collapsed="false">
      <c r="A11" s="6" t="s">
        <v>9</v>
      </c>
      <c r="B11" s="1" t="n">
        <v>80000</v>
      </c>
      <c r="C11" s="1" t="n">
        <v>22752</v>
      </c>
      <c r="D11" s="1" t="n">
        <v>50000</v>
      </c>
    </row>
    <row r="12" customFormat="false" ht="15.75" hidden="false" customHeight="false" outlineLevel="0" collapsed="false">
      <c r="A12" s="5" t="s">
        <v>5</v>
      </c>
      <c r="B12" s="7" t="n">
        <f aca="false">SUM(B8:B11)</f>
        <v>320000</v>
      </c>
      <c r="C12" s="7" t="n">
        <f aca="false">SUM(C8:C11)</f>
        <v>121603</v>
      </c>
      <c r="D12" s="7" t="n">
        <f aca="false">SUM(D8:D11)</f>
        <v>265000</v>
      </c>
    </row>
    <row r="13" customFormat="false" ht="15.75" hidden="false" customHeight="false" outlineLevel="0" collapsed="false">
      <c r="A13" s="4" t="s">
        <v>10</v>
      </c>
    </row>
    <row r="14" customFormat="false" ht="15.75" hidden="false" customHeight="false" outlineLevel="0" collapsed="false">
      <c r="A14" s="5" t="s">
        <v>11</v>
      </c>
      <c r="B14" s="1" t="n">
        <v>20000</v>
      </c>
      <c r="C14" s="1" t="n">
        <v>0</v>
      </c>
      <c r="D14" s="1" t="n">
        <v>30000</v>
      </c>
    </row>
    <row r="15" customFormat="false" ht="15.75" hidden="false" customHeight="false" outlineLevel="0" collapsed="false">
      <c r="A15" s="5" t="s">
        <v>12</v>
      </c>
      <c r="B15" s="1" t="n">
        <v>340000</v>
      </c>
      <c r="C15" s="1" t="n">
        <v>0</v>
      </c>
      <c r="D15" s="1" t="n">
        <v>270000</v>
      </c>
    </row>
    <row r="16" customFormat="false" ht="15.75" hidden="false" customHeight="false" outlineLevel="0" collapsed="false">
      <c r="A16" s="5" t="s">
        <v>13</v>
      </c>
      <c r="B16" s="1" t="n">
        <v>5000</v>
      </c>
      <c r="C16" s="1" t="n">
        <v>0</v>
      </c>
      <c r="D16" s="1" t="n">
        <v>5000</v>
      </c>
    </row>
    <row r="17" customFormat="false" ht="15.75" hidden="false" customHeight="false" outlineLevel="0" collapsed="false">
      <c r="A17" s="5" t="s">
        <v>14</v>
      </c>
      <c r="C17" s="1" t="n">
        <v>19000</v>
      </c>
      <c r="D17" s="1" t="n">
        <v>0</v>
      </c>
    </row>
    <row r="18" customFormat="false" ht="15.75" hidden="false" customHeight="false" outlineLevel="0" collapsed="false">
      <c r="A18" s="5" t="s">
        <v>15</v>
      </c>
      <c r="B18" s="1" t="n">
        <v>300000</v>
      </c>
      <c r="D18" s="1" t="n">
        <v>300000</v>
      </c>
    </row>
    <row r="19" customFormat="false" ht="15.75" hidden="false" customHeight="false" outlineLevel="0" collapsed="false">
      <c r="A19" s="4" t="s">
        <v>10</v>
      </c>
      <c r="B19" s="7" t="n">
        <f aca="false">SUM(B14:B18)</f>
        <v>665000</v>
      </c>
      <c r="C19" s="7" t="n">
        <f aca="false">SUM(C14:C18)</f>
        <v>19000</v>
      </c>
      <c r="D19" s="7" t="n">
        <f aca="false">SUM(D14:D18)</f>
        <v>605000</v>
      </c>
    </row>
    <row r="20" customFormat="false" ht="15.75" hidden="false" customHeight="false" outlineLevel="0" collapsed="false">
      <c r="A20" s="2" t="s">
        <v>4</v>
      </c>
      <c r="B20" s="7" t="n">
        <f aca="false">B12+B19</f>
        <v>985000</v>
      </c>
      <c r="C20" s="7" t="n">
        <f aca="false">C12+C19</f>
        <v>140603</v>
      </c>
      <c r="D20" s="7" t="n">
        <f aca="false">D12+D19</f>
        <v>870000</v>
      </c>
    </row>
    <row r="21" customFormat="false" ht="15.75" hidden="false" customHeight="false" outlineLevel="0" collapsed="false">
      <c r="A21" s="2"/>
    </row>
    <row r="22" customFormat="false" ht="15.75" hidden="false" customHeight="false" outlineLevel="0" collapsed="false">
      <c r="A22" s="2" t="s">
        <v>16</v>
      </c>
    </row>
    <row r="23" customFormat="false" ht="15.75" hidden="false" customHeight="false" outlineLevel="0" collapsed="false">
      <c r="A23" s="4" t="s">
        <v>17</v>
      </c>
    </row>
    <row r="24" customFormat="false" ht="15.75" hidden="false" customHeight="false" outlineLevel="0" collapsed="false">
      <c r="A24" s="5" t="s">
        <v>18</v>
      </c>
      <c r="F24" s="1"/>
      <c r="G24" s="1"/>
    </row>
    <row r="25" customFormat="false" ht="15.75" hidden="false" customHeight="false" outlineLevel="0" collapsed="false">
      <c r="A25" s="4" t="s">
        <v>17</v>
      </c>
      <c r="F25" s="1"/>
      <c r="G25" s="1"/>
    </row>
    <row r="26" customFormat="false" ht="15.75" hidden="false" customHeight="false" outlineLevel="0" collapsed="false">
      <c r="A26" s="4" t="s">
        <v>19</v>
      </c>
      <c r="F26" s="1"/>
      <c r="G26" s="1"/>
    </row>
    <row r="27" customFormat="false" ht="15.75" hidden="false" customHeight="false" outlineLevel="0" collapsed="false">
      <c r="A27" s="5" t="s">
        <v>20</v>
      </c>
      <c r="B27" s="1" t="n">
        <v>20000</v>
      </c>
      <c r="C27" s="1" t="n">
        <v>2831</v>
      </c>
      <c r="D27" s="1" t="n">
        <v>20000</v>
      </c>
      <c r="F27" s="1"/>
      <c r="G27" s="1"/>
    </row>
    <row r="28" customFormat="false" ht="15.75" hidden="false" customHeight="false" outlineLevel="0" collapsed="false">
      <c r="A28" s="5" t="s">
        <v>21</v>
      </c>
      <c r="B28" s="1" t="n">
        <v>50000</v>
      </c>
      <c r="C28" s="1" t="n">
        <v>0</v>
      </c>
      <c r="D28" s="1" t="n">
        <v>40000</v>
      </c>
      <c r="F28" s="1"/>
      <c r="G28" s="1"/>
    </row>
    <row r="29" customFormat="false" ht="15.75" hidden="false" customHeight="false" outlineLevel="0" collapsed="false">
      <c r="A29" s="4" t="s">
        <v>19</v>
      </c>
      <c r="B29" s="7" t="n">
        <f aca="false">SUM(B27:B28)</f>
        <v>70000</v>
      </c>
      <c r="C29" s="7" t="n">
        <f aca="false">SUM(C27:C28)</f>
        <v>2831</v>
      </c>
      <c r="D29" s="7" t="n">
        <f aca="false">SUM(D27:D28)</f>
        <v>60000</v>
      </c>
    </row>
    <row r="30" customFormat="false" ht="15.75" hidden="false" customHeight="false" outlineLevel="0" collapsed="false">
      <c r="A30" s="5" t="s">
        <v>22</v>
      </c>
    </row>
    <row r="31" customFormat="false" ht="15.75" hidden="false" customHeight="false" outlineLevel="0" collapsed="false">
      <c r="A31" s="6" t="s">
        <v>23</v>
      </c>
      <c r="B31" s="1" t="n">
        <v>80000</v>
      </c>
      <c r="C31" s="1" t="n">
        <v>57000</v>
      </c>
      <c r="D31" s="1" t="n">
        <v>0</v>
      </c>
    </row>
    <row r="32" customFormat="false" ht="15.75" hidden="false" customHeight="false" outlineLevel="0" collapsed="false">
      <c r="A32" s="6" t="s">
        <v>24</v>
      </c>
      <c r="B32" s="1" t="n">
        <v>20000</v>
      </c>
      <c r="C32" s="1" t="n">
        <v>13567</v>
      </c>
      <c r="D32" s="1" t="n">
        <v>20000</v>
      </c>
    </row>
    <row r="33" customFormat="false" ht="15.75" hidden="false" customHeight="false" outlineLevel="0" collapsed="false">
      <c r="A33" s="5" t="s">
        <v>22</v>
      </c>
      <c r="B33" s="7" t="n">
        <f aca="false">SUM(B31:B32)</f>
        <v>100000</v>
      </c>
      <c r="C33" s="7" t="n">
        <f aca="false">SUM(C31:C32)</f>
        <v>70567</v>
      </c>
      <c r="D33" s="7" t="n">
        <f aca="false">SUM(D31:D32)</f>
        <v>20000</v>
      </c>
    </row>
    <row r="34" customFormat="false" ht="15.75" hidden="false" customHeight="false" outlineLevel="0" collapsed="false">
      <c r="A34" s="4" t="s">
        <v>25</v>
      </c>
    </row>
    <row r="35" customFormat="false" ht="15.75" hidden="false" customHeight="false" outlineLevel="0" collapsed="false">
      <c r="A35" s="5" t="s">
        <v>26</v>
      </c>
      <c r="B35" s="1" t="n">
        <v>275000</v>
      </c>
      <c r="C35" s="1" t="n">
        <v>118254</v>
      </c>
      <c r="D35" s="1" t="n">
        <v>275000</v>
      </c>
      <c r="E35" s="0" t="s">
        <v>27</v>
      </c>
    </row>
    <row r="36" customFormat="false" ht="15.75" hidden="false" customHeight="false" outlineLevel="0" collapsed="false">
      <c r="A36" s="4" t="s">
        <v>28</v>
      </c>
      <c r="B36" s="7" t="n">
        <f aca="false">B35</f>
        <v>275000</v>
      </c>
      <c r="C36" s="7" t="n">
        <f aca="false">C35</f>
        <v>118254</v>
      </c>
      <c r="D36" s="7" t="n">
        <f aca="false">D35</f>
        <v>275000</v>
      </c>
    </row>
    <row r="37" customFormat="false" ht="15.75" hidden="false" customHeight="false" outlineLevel="0" collapsed="false">
      <c r="A37" s="4" t="s">
        <v>29</v>
      </c>
    </row>
    <row r="38" customFormat="false" ht="15.75" hidden="false" customHeight="false" outlineLevel="0" collapsed="false">
      <c r="A38" s="4" t="s">
        <v>30</v>
      </c>
      <c r="C38" s="1" t="n">
        <v>4320</v>
      </c>
    </row>
    <row r="39" customFormat="false" ht="15.75" hidden="false" customHeight="false" outlineLevel="0" collapsed="false">
      <c r="A39" s="5" t="s">
        <v>31</v>
      </c>
      <c r="B39" s="1" t="n">
        <v>35000</v>
      </c>
      <c r="C39" s="1" t="n">
        <v>24646</v>
      </c>
      <c r="D39" s="1" t="n">
        <v>35000</v>
      </c>
    </row>
    <row r="40" customFormat="false" ht="15.75" hidden="false" customHeight="false" outlineLevel="0" collapsed="false">
      <c r="A40" s="5" t="s">
        <v>32</v>
      </c>
      <c r="B40" s="1" t="n">
        <v>10000</v>
      </c>
      <c r="C40" s="1" t="n">
        <v>9268</v>
      </c>
      <c r="D40" s="1" t="n">
        <v>10000</v>
      </c>
    </row>
    <row r="41" customFormat="false" ht="15.75" hidden="false" customHeight="false" outlineLevel="0" collapsed="false">
      <c r="A41" s="5" t="s">
        <v>33</v>
      </c>
      <c r="B41" s="1" t="n">
        <v>120000</v>
      </c>
      <c r="C41" s="1" t="n">
        <v>137245</v>
      </c>
      <c r="D41" s="1" t="n">
        <v>120000</v>
      </c>
    </row>
    <row r="42" customFormat="false" ht="15.75" hidden="false" customHeight="false" outlineLevel="0" collapsed="false">
      <c r="A42" s="5" t="s">
        <v>34</v>
      </c>
      <c r="B42" s="1" t="n">
        <v>4000</v>
      </c>
      <c r="C42" s="1" t="n">
        <v>2970</v>
      </c>
      <c r="D42" s="1" t="n">
        <v>4000</v>
      </c>
    </row>
    <row r="43" customFormat="false" ht="15.75" hidden="false" customHeight="false" outlineLevel="0" collapsed="false">
      <c r="A43" s="5" t="s">
        <v>35</v>
      </c>
      <c r="B43" s="1" t="n">
        <v>70000</v>
      </c>
      <c r="C43" s="1" t="n">
        <v>110764</v>
      </c>
      <c r="D43" s="1" t="n">
        <v>70000</v>
      </c>
    </row>
    <row r="44" customFormat="false" ht="15.75" hidden="false" customHeight="false" outlineLevel="0" collapsed="false">
      <c r="A44" s="5" t="s">
        <v>36</v>
      </c>
      <c r="C44" s="1" t="n">
        <v>2400</v>
      </c>
      <c r="D44" s="1" t="n">
        <v>0</v>
      </c>
    </row>
    <row r="45" customFormat="false" ht="15.75" hidden="false" customHeight="false" outlineLevel="0" collapsed="false">
      <c r="A45" s="5" t="s">
        <v>37</v>
      </c>
    </row>
    <row r="46" customFormat="false" ht="15.75" hidden="false" customHeight="false" outlineLevel="0" collapsed="false">
      <c r="A46" s="5" t="s">
        <v>38</v>
      </c>
      <c r="B46" s="1" t="n">
        <v>25000</v>
      </c>
      <c r="C46" s="1" t="n">
        <v>20061</v>
      </c>
      <c r="D46" s="1" t="n">
        <v>25000</v>
      </c>
    </row>
    <row r="47" customFormat="false" ht="15.75" hidden="false" customHeight="false" outlineLevel="0" collapsed="false">
      <c r="A47" s="5" t="s">
        <v>39</v>
      </c>
      <c r="B47" s="1" t="n">
        <v>10000</v>
      </c>
      <c r="C47" s="1" t="n">
        <v>0</v>
      </c>
      <c r="D47" s="1" t="n">
        <v>15000</v>
      </c>
    </row>
    <row r="48" customFormat="false" ht="15.75" hidden="false" customHeight="false" outlineLevel="0" collapsed="false">
      <c r="A48" s="5" t="s">
        <v>40</v>
      </c>
      <c r="B48" s="1" t="n">
        <v>3000</v>
      </c>
      <c r="D48" s="1" t="n">
        <v>3000</v>
      </c>
    </row>
    <row r="49" customFormat="false" ht="15.75" hidden="false" customHeight="false" outlineLevel="0" collapsed="false">
      <c r="A49" s="5" t="s">
        <v>41</v>
      </c>
      <c r="B49" s="1" t="n">
        <v>6000</v>
      </c>
      <c r="C49" s="1" t="n">
        <v>6785</v>
      </c>
      <c r="D49" s="1" t="n">
        <v>6000</v>
      </c>
    </row>
    <row r="50" customFormat="false" ht="15.75" hidden="false" customHeight="false" outlineLevel="0" collapsed="false">
      <c r="A50" s="5" t="s">
        <v>42</v>
      </c>
      <c r="B50" s="1" t="n">
        <v>15000</v>
      </c>
      <c r="C50" s="1" t="n">
        <v>3400</v>
      </c>
      <c r="D50" s="1" t="n">
        <v>15000</v>
      </c>
    </row>
    <row r="51" customFormat="false" ht="15.75" hidden="false" customHeight="false" outlineLevel="0" collapsed="false">
      <c r="A51" s="5" t="s">
        <v>43</v>
      </c>
      <c r="B51" s="1" t="n">
        <v>50000</v>
      </c>
      <c r="C51" s="1" t="n">
        <v>13925</v>
      </c>
      <c r="D51" s="1" t="n">
        <v>45000</v>
      </c>
    </row>
    <row r="52" customFormat="false" ht="15.75" hidden="false" customHeight="false" outlineLevel="0" collapsed="false">
      <c r="A52" s="5" t="s">
        <v>44</v>
      </c>
      <c r="C52" s="1" t="n">
        <v>0</v>
      </c>
    </row>
    <row r="53" customFormat="false" ht="15.75" hidden="false" customHeight="false" outlineLevel="0" collapsed="false">
      <c r="A53" s="5" t="s">
        <v>45</v>
      </c>
      <c r="B53" s="1" t="n">
        <v>5000</v>
      </c>
      <c r="C53" s="1" t="n">
        <v>23971</v>
      </c>
      <c r="D53" s="1" t="n">
        <v>5000</v>
      </c>
    </row>
    <row r="54" customFormat="false" ht="15.75" hidden="false" customHeight="false" outlineLevel="0" collapsed="false">
      <c r="A54" s="5" t="s">
        <v>46</v>
      </c>
      <c r="B54" s="1" t="n">
        <v>40000</v>
      </c>
      <c r="C54" s="1" t="n">
        <v>5822</v>
      </c>
      <c r="D54" s="1" t="n">
        <v>35000</v>
      </c>
    </row>
    <row r="55" customFormat="false" ht="15.75" hidden="false" customHeight="false" outlineLevel="0" collapsed="false">
      <c r="A55" s="5" t="s">
        <v>47</v>
      </c>
      <c r="B55" s="1" t="n">
        <v>5000</v>
      </c>
      <c r="C55" s="1" t="n">
        <v>13706</v>
      </c>
      <c r="D55" s="1" t="n">
        <v>5000</v>
      </c>
    </row>
    <row r="56" customFormat="false" ht="15.75" hidden="false" customHeight="false" outlineLevel="0" collapsed="false">
      <c r="A56" s="5" t="s">
        <v>48</v>
      </c>
      <c r="B56" s="1" t="n">
        <v>10000</v>
      </c>
      <c r="C56" s="1" t="n">
        <v>1836</v>
      </c>
      <c r="D56" s="1" t="n">
        <v>10000</v>
      </c>
    </row>
    <row r="57" customFormat="false" ht="15.75" hidden="false" customHeight="false" outlineLevel="0" collapsed="false">
      <c r="A57" s="5" t="s">
        <v>49</v>
      </c>
      <c r="B57" s="1" t="n">
        <v>1500</v>
      </c>
      <c r="C57" s="1" t="n">
        <v>1735</v>
      </c>
      <c r="D57" s="1" t="n">
        <v>1500</v>
      </c>
    </row>
    <row r="58" customFormat="false" ht="15.75" hidden="false" customHeight="false" outlineLevel="0" collapsed="false">
      <c r="A58" s="5" t="s">
        <v>50</v>
      </c>
      <c r="C58" s="1" t="n">
        <v>3847</v>
      </c>
      <c r="D58" s="1" t="n">
        <v>0</v>
      </c>
    </row>
    <row r="59" customFormat="false" ht="15.75" hidden="false" customHeight="false" outlineLevel="0" collapsed="false">
      <c r="A59" s="4" t="s">
        <v>51</v>
      </c>
      <c r="B59" s="7" t="n">
        <f aca="false">SUM(B39:B58)</f>
        <v>409500</v>
      </c>
      <c r="C59" s="7" t="n">
        <f aca="false">SUM(C38:C58)</f>
        <v>386701</v>
      </c>
      <c r="D59" s="7" t="n">
        <f aca="false">SUM(D38:D58)</f>
        <v>404500</v>
      </c>
    </row>
    <row r="60" customFormat="false" ht="15.75" hidden="false" customHeight="false" outlineLevel="0" collapsed="false">
      <c r="A60" s="4" t="s">
        <v>52</v>
      </c>
      <c r="B60" s="7" t="n">
        <f aca="false">B29+B33+B36+B59</f>
        <v>854500</v>
      </c>
      <c r="C60" s="7" t="n">
        <f aca="false">C29+C33+C36+C59</f>
        <v>578353</v>
      </c>
      <c r="D60" s="7" t="n">
        <f aca="false">D29+D33+D36+D59</f>
        <v>759500</v>
      </c>
    </row>
    <row r="61" customFormat="false" ht="15.75" hidden="false" customHeight="false" outlineLevel="0" collapsed="false">
      <c r="A61" s="8" t="s">
        <v>53</v>
      </c>
      <c r="B61" s="7" t="n">
        <f aca="false">B20-B60</f>
        <v>130500</v>
      </c>
      <c r="C61" s="7" t="n">
        <f aca="false">C20-C60</f>
        <v>-437750</v>
      </c>
      <c r="D61" s="7" t="n">
        <f aca="false">D20-D60</f>
        <v>110500</v>
      </c>
    </row>
    <row r="63" customFormat="false" ht="15.75" hidden="false" customHeight="false" outlineLevel="0" collapsed="false">
      <c r="A63" s="2" t="s">
        <v>54</v>
      </c>
    </row>
    <row r="64" customFormat="false" ht="15.75" hidden="false" customHeight="false" outlineLevel="0" collapsed="false">
      <c r="A64" s="4" t="s">
        <v>55</v>
      </c>
    </row>
    <row r="65" customFormat="false" ht="15.75" hidden="false" customHeight="false" outlineLevel="0" collapsed="false">
      <c r="A65" s="5" t="s">
        <v>56</v>
      </c>
      <c r="B65" s="1" t="n">
        <v>100</v>
      </c>
      <c r="C65" s="1" t="n">
        <v>0</v>
      </c>
    </row>
    <row r="66" customFormat="false" ht="15.75" hidden="false" customHeight="false" outlineLevel="0" collapsed="false">
      <c r="A66" s="5" t="s">
        <v>57</v>
      </c>
      <c r="B66" s="1" t="n">
        <v>130000</v>
      </c>
      <c r="C66" s="1" t="n">
        <v>107251</v>
      </c>
      <c r="D66" s="1" t="n">
        <v>120000</v>
      </c>
    </row>
    <row r="67" customFormat="false" ht="15.75" hidden="false" customHeight="false" outlineLevel="0" collapsed="false">
      <c r="A67" s="5" t="s">
        <v>58</v>
      </c>
      <c r="B67" s="1" t="n">
        <v>0</v>
      </c>
      <c r="C67" s="1" t="n">
        <v>442</v>
      </c>
    </row>
    <row r="68" customFormat="false" ht="15.75" hidden="false" customHeight="false" outlineLevel="0" collapsed="false">
      <c r="A68" s="4" t="s">
        <v>55</v>
      </c>
      <c r="B68" s="7" t="n">
        <f aca="false">SUM(B65:B67)</f>
        <v>130100</v>
      </c>
      <c r="C68" s="7" t="n">
        <f aca="false">SUM(C65:C67)</f>
        <v>107693</v>
      </c>
      <c r="D68" s="7" t="n">
        <f aca="false">SUM(D65:D67)</f>
        <v>120000</v>
      </c>
    </row>
    <row r="69" customFormat="false" ht="15.75" hidden="false" customHeight="false" outlineLevel="0" collapsed="false">
      <c r="A69" s="2" t="s">
        <v>54</v>
      </c>
    </row>
    <row r="70" customFormat="false" ht="15.75" hidden="false" customHeight="false" outlineLevel="0" collapsed="false">
      <c r="A70" s="0" t="s">
        <v>59</v>
      </c>
    </row>
    <row r="71" customFormat="false" ht="15.75" hidden="false" customHeight="false" outlineLevel="0" collapsed="false">
      <c r="A71" s="0" t="s">
        <v>60</v>
      </c>
      <c r="B71" s="9" t="n">
        <f aca="false">B20-B60-B68</f>
        <v>400</v>
      </c>
    </row>
    <row r="72" customFormat="false" ht="15.75" hidden="false" customHeight="false" outlineLevel="0" collapsed="false">
      <c r="A72" s="0" t="s">
        <v>61</v>
      </c>
      <c r="B72" s="9" t="n">
        <f aca="false">B20-B60-B68</f>
        <v>400</v>
      </c>
    </row>
    <row r="73" customFormat="false" ht="15.75" hidden="false" customHeight="false" outlineLevel="0" collapsed="false">
      <c r="A73" s="10" t="s">
        <v>62</v>
      </c>
      <c r="B73" s="10" t="n">
        <f aca="false">B20-B60-B68</f>
        <v>400</v>
      </c>
      <c r="C73" s="10" t="n">
        <f aca="false">C20-C60-C68</f>
        <v>-545443</v>
      </c>
      <c r="D73" s="10" t="n">
        <f aca="false">D20-D60-D68</f>
        <v>-9500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0" activeCellId="0" sqref="E20"/>
    </sheetView>
  </sheetViews>
  <sheetFormatPr defaultColWidth="11.23828125" defaultRowHeight="15.75" zeroHeight="false" outlineLevelRow="0" outlineLevelCol="0"/>
  <cols>
    <col collapsed="false" customWidth="true" hidden="false" outlineLevel="0" max="1" min="1" style="11" width="17.38"/>
    <col collapsed="false" customWidth="true" hidden="false" outlineLevel="0" max="2" min="2" style="11" width="16.13"/>
    <col collapsed="false" customWidth="true" hidden="false" outlineLevel="0" max="3" min="3" style="11" width="13.5"/>
    <col collapsed="false" customWidth="false" hidden="false" outlineLevel="0" max="1024" min="4" style="11" width="11.25"/>
  </cols>
  <sheetData>
    <row r="1" customFormat="false" ht="15.75" hidden="false" customHeight="false" outlineLevel="0" collapsed="false">
      <c r="B1" s="12" t="s">
        <v>63</v>
      </c>
      <c r="C1" s="12" t="s">
        <v>64</v>
      </c>
      <c r="D1" s="12" t="s">
        <v>65</v>
      </c>
    </row>
    <row r="2" customFormat="false" ht="15.75" hidden="false" customHeight="false" outlineLevel="0" collapsed="false">
      <c r="B2" s="11" t="s">
        <v>66</v>
      </c>
    </row>
    <row r="3" customFormat="false" ht="15.75" hidden="false" customHeight="false" outlineLevel="0" collapsed="false">
      <c r="B3" s="11" t="n">
        <v>75</v>
      </c>
      <c r="C3" s="11" t="n">
        <v>69</v>
      </c>
      <c r="M3" s="11" t="s">
        <v>67</v>
      </c>
    </row>
    <row r="4" customFormat="false" ht="15.75" hidden="false" customHeight="false" outlineLevel="0" collapsed="false">
      <c r="A4" s="11" t="s">
        <v>68</v>
      </c>
      <c r="B4" s="11" t="n">
        <f aca="false">(B3*L4)</f>
        <v>37500</v>
      </c>
      <c r="C4" s="11" t="n">
        <v>10500</v>
      </c>
      <c r="D4" s="11" t="n">
        <v>30000</v>
      </c>
      <c r="K4" s="12" t="s">
        <v>69</v>
      </c>
      <c r="L4" s="11" t="n">
        <v>500</v>
      </c>
    </row>
    <row r="5" customFormat="false" ht="15.75" hidden="false" customHeight="false" outlineLevel="0" collapsed="false">
      <c r="A5" s="11" t="s">
        <v>70</v>
      </c>
      <c r="B5" s="11" t="n">
        <v>40000</v>
      </c>
      <c r="C5" s="11" t="n">
        <v>40000</v>
      </c>
      <c r="D5" s="11" t="n">
        <v>40000</v>
      </c>
    </row>
    <row r="6" customFormat="false" ht="15.75" hidden="false" customHeight="false" outlineLevel="0" collapsed="false">
      <c r="A6" s="12" t="s">
        <v>71</v>
      </c>
      <c r="B6" s="11" t="n">
        <v>32000</v>
      </c>
      <c r="C6" s="11" t="n">
        <v>15555</v>
      </c>
      <c r="D6" s="11" t="n">
        <v>20000</v>
      </c>
      <c r="K6" s="11" t="s">
        <v>72</v>
      </c>
      <c r="L6" s="11" t="n">
        <v>3500</v>
      </c>
      <c r="M6" s="11" t="n">
        <v>2</v>
      </c>
    </row>
    <row r="7" customFormat="false" ht="15.75" hidden="false" customHeight="false" outlineLevel="0" collapsed="false">
      <c r="A7" s="11" t="s">
        <v>73</v>
      </c>
      <c r="B7" s="11" t="n">
        <v>0</v>
      </c>
      <c r="C7" s="11" t="n">
        <v>0</v>
      </c>
      <c r="D7" s="11" t="n">
        <v>0</v>
      </c>
      <c r="K7" s="11" t="s">
        <v>74</v>
      </c>
      <c r="L7" s="11" t="n">
        <v>2500</v>
      </c>
      <c r="M7" s="11" t="n">
        <v>3</v>
      </c>
    </row>
    <row r="8" customFormat="false" ht="15.75" hidden="false" customHeight="false" outlineLevel="0" collapsed="false">
      <c r="K8" s="11" t="s">
        <v>75</v>
      </c>
      <c r="L8" s="11" t="n">
        <v>5000</v>
      </c>
    </row>
    <row r="9" customFormat="false" ht="15.75" hidden="false" customHeight="false" outlineLevel="0" collapsed="false">
      <c r="A9" s="11" t="s">
        <v>76</v>
      </c>
      <c r="B9" s="11" t="n">
        <f aca="false">SUM(B4:B8)</f>
        <v>109500</v>
      </c>
      <c r="C9" s="11" t="n">
        <f aca="false">SUM(C4, C5,C6,C7)</f>
        <v>66055</v>
      </c>
      <c r="D9" s="11" t="n">
        <f aca="false">SUM(D4, D5,D6,D7)</f>
        <v>90000</v>
      </c>
    </row>
    <row r="11" customFormat="false" ht="15.75" hidden="false" customHeight="false" outlineLevel="0" collapsed="false">
      <c r="A11" s="11" t="s">
        <v>77</v>
      </c>
      <c r="B11" s="11" t="n">
        <v>9000</v>
      </c>
      <c r="C11" s="11" t="n">
        <v>18300</v>
      </c>
      <c r="D11" s="11" t="n">
        <v>20000</v>
      </c>
    </row>
    <row r="12" customFormat="false" ht="15.75" hidden="false" customHeight="false" outlineLevel="0" collapsed="false">
      <c r="A12" s="11" t="s">
        <v>78</v>
      </c>
      <c r="B12" s="11" t="n">
        <v>7000</v>
      </c>
      <c r="C12" s="11" t="n">
        <v>0</v>
      </c>
      <c r="D12" s="11" t="n">
        <v>0</v>
      </c>
    </row>
    <row r="13" customFormat="false" ht="15.75" hidden="false" customHeight="false" outlineLevel="0" collapsed="false">
      <c r="A13" s="11" t="s">
        <v>79</v>
      </c>
      <c r="B13" s="11" t="n">
        <v>40000</v>
      </c>
      <c r="C13" s="11" t="n">
        <v>26545</v>
      </c>
      <c r="D13" s="11" t="n">
        <v>30000</v>
      </c>
    </row>
    <row r="14" customFormat="false" ht="15.75" hidden="false" customHeight="false" outlineLevel="0" collapsed="false">
      <c r="A14" s="11" t="s">
        <v>80</v>
      </c>
      <c r="B14" s="11" t="n">
        <f aca="false">(L6*M6)</f>
        <v>7000</v>
      </c>
      <c r="C14" s="11" t="n">
        <v>0</v>
      </c>
      <c r="D14" s="11" t="n">
        <v>0</v>
      </c>
    </row>
    <row r="15" customFormat="false" ht="15.75" hidden="false" customHeight="false" outlineLevel="0" collapsed="false">
      <c r="A15" s="11" t="s">
        <v>81</v>
      </c>
      <c r="B15" s="11" t="n">
        <f aca="false">L7*M7</f>
        <v>7500</v>
      </c>
      <c r="C15" s="11" t="n">
        <v>0</v>
      </c>
      <c r="D15" s="11" t="n">
        <v>10000</v>
      </c>
    </row>
    <row r="16" customFormat="false" ht="15.75" hidden="false" customHeight="false" outlineLevel="0" collapsed="false">
      <c r="A16" s="11" t="s">
        <v>82</v>
      </c>
      <c r="B16" s="11" t="n">
        <f aca="false">L8</f>
        <v>5000</v>
      </c>
      <c r="C16" s="11" t="n">
        <v>10075</v>
      </c>
      <c r="D16" s="11" t="n">
        <v>5000</v>
      </c>
    </row>
    <row r="17" customFormat="false" ht="15.75" hidden="false" customHeight="false" outlineLevel="0" collapsed="false">
      <c r="A17" s="11" t="s">
        <v>83</v>
      </c>
      <c r="B17" s="11" t="n">
        <v>5000</v>
      </c>
      <c r="C17" s="11" t="n">
        <v>2365</v>
      </c>
      <c r="D17" s="11" t="n">
        <v>5000</v>
      </c>
    </row>
    <row r="18" customFormat="false" ht="15.75" hidden="false" customHeight="false" outlineLevel="0" collapsed="false">
      <c r="A18" s="11" t="s">
        <v>84</v>
      </c>
      <c r="B18" s="11" t="n">
        <f aca="false">SUM(B11:B17)</f>
        <v>80500</v>
      </c>
      <c r="C18" s="11" t="n">
        <f aca="false">SUM(C11,C12,C13,C14,C15,C16,C17)</f>
        <v>57285</v>
      </c>
      <c r="D18" s="11" t="n">
        <f aca="false">SUM(D11,D12,D13,D14,D15,D16,D17)</f>
        <v>70000</v>
      </c>
    </row>
    <row r="20" customFormat="false" ht="15.75" hidden="false" customHeight="false" outlineLevel="0" collapsed="false">
      <c r="A20" s="11" t="s">
        <v>85</v>
      </c>
      <c r="B20" s="11" t="n">
        <f aca="false">SUM(B9-B18)</f>
        <v>29000</v>
      </c>
      <c r="C20" s="11" t="n">
        <f aca="false">SUM(C9-C18)</f>
        <v>8770</v>
      </c>
      <c r="D20" s="11" t="n">
        <f aca="false">SUM(D9-D18)</f>
        <v>20000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2016-03-04T23:30:57Z</dcterms:created>
  <dc:creator>Microsoft Office-bruker</dc:creator>
  <dc:description/>
  <dc:language>en-GB</dc:language>
  <cp:lastModifiedBy/>
  <cp:lastPrinted>2018-03-20T01:05:24Z</cp:lastPrinted>
  <dcterms:modified xsi:type="dcterms:W3CDTF">2021-04-18T18:54:46Z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